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ы" sheetId="1" r:id="rId1"/>
    <sheet name="источники" sheetId="2" r:id="rId2"/>
  </sheets>
  <definedNames>
    <definedName name="_xlnm.Print_Area" localSheetId="0">'доходы'!$A$1:$F$78</definedName>
  </definedNames>
  <calcPr fullCalcOnLoad="1"/>
</workbook>
</file>

<file path=xl/sharedStrings.xml><?xml version="1.0" encoding="utf-8"?>
<sst xmlns="http://schemas.openxmlformats.org/spreadsheetml/2006/main" count="193" uniqueCount="176">
  <si>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</si>
  <si>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</si>
  <si>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</si>
  <si>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</si>
  <si>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</si>
  <si>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</si>
  <si>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</si>
  <si>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</si>
  <si>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</si>
  <si>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</si>
  <si>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</si>
  <si>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</si>
  <si>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</si>
  <si>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</si>
  <si>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</si>
  <si>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</si>
  <si>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</si>
  <si>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</si>
  <si>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</si>
  <si>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</si>
  <si>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</si>
  <si>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</si>
  <si>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</si>
  <si>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</si>
  <si>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</si>
  <si>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</si>
  <si>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</si>
  <si>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</si>
  <si>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</si>
  <si>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</si>
  <si>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</si>
  <si>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</si>
  <si>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</si>
  <si>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</si>
  <si>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</si>
  <si>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</si>
  <si>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</si>
  <si>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</si>
  <si>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</si>
  <si>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</si>
  <si>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</si>
  <si>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</si>
  <si>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</si>
  <si>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</si>
  <si>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</si>
  <si>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</si>
  <si>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</si>
  <si>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</si>
  <si>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</si>
  <si>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</si>
  <si>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</si>
  <si>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</si>
  <si>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</si>
  <si>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</si>
  <si>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</si>
  <si>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</si>
  <si>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</si>
  <si>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</si>
  <si>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</si>
  <si>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</si>
  <si>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</si>
  <si>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</si>
  <si>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</si>
  <si>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</si>
  <si>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</si>
  <si>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</si>
  <si>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</si>
  <si>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</si>
  <si>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</si>
  <si>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</si>
  <si>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</si>
  <si>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</si>
  <si>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ПРОЧИЕ НЕНАЛОГОВЫЕ ДОХОДЫ</t>
  </si>
  <si>
    <t xml:space="preserve"> 000 1170000000 0000 000</t>
  </si>
  <si>
    <t xml:space="preserve"> Невыясненные поступления</t>
  </si>
  <si>
    <t xml:space="preserve"> 000 1170100000 0000 180</t>
  </si>
  <si>
    <t xml:space="preserve"> Невыясненные поступления, зачисляемые в бюджеты поселений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</si>
  <si>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</si>
  <si>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</si>
  <si>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</si>
  <si>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</si>
  <si>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</si>
  <si>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</si>
  <si>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</si>
  <si>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</si>
  <si>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</si>
  <si>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</si>
  <si>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</si>
  <si>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</si>
  <si>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</si>
  <si>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</si>
  <si>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</si>
  <si>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</si>
  <si>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</si>
  <si>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</si>
  <si>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</si>
  <si>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</si>
  <si>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</si>
  <si>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</si>
  <si>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</si>
  <si>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</si>
  <si>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</si>
  <si>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</si>
  <si>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</si>
  <si>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</si>
  <si>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</si>
  <si>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</si>
  <si>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</si>
  <si>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</si>
  <si>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</si>
  <si>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</si>
  <si>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</si>
  <si>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</si>
  <si>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</si>
  <si>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</si>
  <si>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</si>
  <si>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</si>
  <si>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</si>
  <si>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</si>
  <si>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</si>
  <si>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</si>
  <si>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</si>
  <si>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</si>
  <si>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</si>
  <si>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000 1130206510 0000 130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</si>
  <si>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</si>
  <si>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</si>
  <si>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</si>
  <si>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</si>
  <si>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поселений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</si>
  <si>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</si>
  <si>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</si>
  <si>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</si>
  <si>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</si>
  <si>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</si>
  <si>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</si>
  <si>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</si>
  <si>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</si>
  <si>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% исполнения</t>
  </si>
  <si>
    <t>Приложение № 1 к решению муниципального Совета</t>
  </si>
  <si>
    <t>Приложение №2 к решению муниципального Совета</t>
  </si>
  <si>
    <t>об источниках финансирования дефицита бюджета муниципального образования за 2019 год</t>
  </si>
  <si>
    <t>муниципального района Архангельской области</t>
  </si>
  <si>
    <t>от 24 ноября 2020г №134</t>
  </si>
  <si>
    <t xml:space="preserve">                                                                                                                                                 МО «Ярнемское» Плесецкого</t>
  </si>
  <si>
    <t>МО "Ярнемское" Плесецкого</t>
  </si>
  <si>
    <t xml:space="preserve">муниципального района Архангельской области </t>
  </si>
  <si>
    <t>от 24 ноября 2020 года № 134</t>
  </si>
  <si>
    <t>об исполнении местного бюджета за 2019 год по доходам</t>
  </si>
  <si>
    <t xml:space="preserve"> 000 2021500110 0000 150</t>
  </si>
  <si>
    <t>000 2022999910 0000 150</t>
  </si>
  <si>
    <t>Прочие субсидии бюджетам сельских поселений</t>
  </si>
  <si>
    <t xml:space="preserve"> 000 2021500100 0000 150</t>
  </si>
  <si>
    <t xml:space="preserve"> Дотации бюджетам бюджетной системы Российской Федерации</t>
  </si>
  <si>
    <t>000 2022999900 0000 150</t>
  </si>
  <si>
    <t>Прочие субсидии</t>
  </si>
  <si>
    <t>Субсидии бюджетам бюджетной системы Российской Федерации (межбюджетные субсидии)</t>
  </si>
  <si>
    <t>000 2022000000 0000 150</t>
  </si>
  <si>
    <t xml:space="preserve">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</si>
  <si>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</si>
  <si>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</si>
  <si>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</si>
  <si>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</si>
  <si>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</si>
  <si>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</si>
  <si>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000 2023511810 0000 150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</si>
  <si>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</si>
  <si>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</si>
  <si>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</si>
  <si>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000 2024001400 0000 150</t>
  </si>
  <si>
    <t xml:space="preserve"> 000 2024000000 0000 150</t>
  </si>
  <si>
    <t>000 2024001410 0000 150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</si>
  <si>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</si>
  <si>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</si>
  <si>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000 2190000010 0000 150</t>
  </si>
  <si>
    <t>000 2196001010 0000 150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</si>
</sst>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0"/>
    <numFmt numFmtId="174" formatCode="#,##0.0"/>
    <numFmt numFmtId="175" formatCode="[$-FC19]d\ mmmm\ yyyy\ &quot;г.&quot;"/>
    <numFmt numFmtId="176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6" fillId="0" borderId="11" xfId="0" applyNumberFormat="1" applyFont="1" applyBorder="1" applyAlignment="1">
      <alignment horizontal="right" shrinkToFit="1"/>
    </xf>
    <xf numFmtId="4" fontId="2" fillId="0" borderId="11" xfId="0" applyNumberFormat="1" applyFont="1" applyBorder="1" applyAlignment="1">
      <alignment horizontal="right" shrinkToFi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shrinkToFit="1"/>
    </xf>
    <xf numFmtId="4" fontId="6" fillId="0" borderId="14" xfId="0" applyNumberFormat="1" applyFont="1" applyBorder="1" applyAlignment="1">
      <alignment horizontal="right" shrinkToFit="1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2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4" fontId="2" fillId="0" borderId="26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4" fontId="2" fillId="0" borderId="16" xfId="0" applyNumberFormat="1" applyFont="1" applyBorder="1" applyAlignment="1">
      <alignment horizontal="right" shrinkToFit="1"/>
    </xf>
    <xf numFmtId="0" fontId="2" fillId="0" borderId="2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left" shrinkToFit="1"/>
    </xf>
    <xf numFmtId="0" fontId="2" fillId="0" borderId="29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shrinkToFit="1"/>
    </xf>
    <xf numFmtId="49" fontId="14" fillId="33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5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2" fillId="0" borderId="39" xfId="0" applyFont="1" applyBorder="1" applyAlignment="1">
      <alignment horizontal="left" wrapText="1" indent="1"/>
    </xf>
    <xf numFmtId="0" fontId="14" fillId="33" borderId="40" xfId="0" applyFont="1" applyFill="1" applyBorder="1" applyAlignment="1">
      <alignment wrapText="1"/>
    </xf>
    <xf numFmtId="49" fontId="14" fillId="0" borderId="3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 shrinkToFit="1"/>
    </xf>
    <xf numFmtId="0" fontId="14" fillId="0" borderId="18" xfId="0" applyFont="1" applyFill="1" applyBorder="1" applyAlignment="1">
      <alignment wrapText="1"/>
    </xf>
    <xf numFmtId="4" fontId="15" fillId="0" borderId="11" xfId="0" applyNumberFormat="1" applyFont="1" applyBorder="1" applyAlignment="1">
      <alignment horizontal="right" shrinkToFit="1"/>
    </xf>
    <xf numFmtId="4" fontId="14" fillId="0" borderId="11" xfId="0" applyNumberFormat="1" applyFont="1" applyFill="1" applyBorder="1" applyAlignment="1">
      <alignment horizontal="right" shrinkToFit="1"/>
    </xf>
    <xf numFmtId="4" fontId="2" fillId="0" borderId="41" xfId="0" applyNumberFormat="1" applyFont="1" applyBorder="1" applyAlignment="1">
      <alignment horizontal="right" shrinkToFit="1"/>
    </xf>
    <xf numFmtId="4" fontId="6" fillId="0" borderId="42" xfId="0" applyNumberFormat="1" applyFont="1" applyBorder="1" applyAlignment="1">
      <alignment horizontal="right" shrinkToFit="1"/>
    </xf>
    <xf numFmtId="0" fontId="2" fillId="0" borderId="43" xfId="0" applyFont="1" applyBorder="1" applyAlignment="1">
      <alignment horizontal="left" wrapText="1" indent="1"/>
    </xf>
    <xf numFmtId="0" fontId="2" fillId="0" borderId="44" xfId="0" applyFont="1" applyBorder="1" applyAlignment="1">
      <alignment horizontal="center" shrinkToFit="1"/>
    </xf>
    <xf numFmtId="4" fontId="2" fillId="0" borderId="45" xfId="0" applyNumberFormat="1" applyFont="1" applyBorder="1" applyAlignment="1">
      <alignment horizontal="right" shrinkToFit="1"/>
    </xf>
    <xf numFmtId="4" fontId="14" fillId="0" borderId="45" xfId="0" applyNumberFormat="1" applyFont="1" applyBorder="1" applyAlignment="1">
      <alignment horizontal="right" shrinkToFit="1"/>
    </xf>
    <xf numFmtId="4" fontId="6" fillId="0" borderId="46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6" fillId="0" borderId="19" xfId="0" applyFont="1" applyBorder="1" applyAlignment="1">
      <alignment horizontal="left" wrapText="1" indent="1"/>
    </xf>
    <xf numFmtId="0" fontId="2" fillId="0" borderId="18" xfId="0" applyFont="1" applyBorder="1" applyAlignment="1">
      <alignment horizontal="left" wrapText="1" indent="1"/>
    </xf>
    <xf numFmtId="0" fontId="6" fillId="0" borderId="49" xfId="0" applyFont="1" applyBorder="1" applyAlignment="1">
      <alignment horizontal="left" wrapText="1" indent="1"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left" wrapText="1" indent="1"/>
    </xf>
    <xf numFmtId="4" fontId="2" fillId="0" borderId="41" xfId="0" applyNumberFormat="1" applyFont="1" applyFill="1" applyBorder="1" applyAlignment="1">
      <alignment horizontal="right" shrinkToFit="1"/>
    </xf>
    <xf numFmtId="4" fontId="6" fillId="0" borderId="46" xfId="0" applyNumberFormat="1" applyFont="1" applyFill="1" applyBorder="1" applyAlignment="1">
      <alignment horizontal="right" shrinkToFit="1"/>
    </xf>
    <xf numFmtId="0" fontId="16" fillId="0" borderId="39" xfId="0" applyFont="1" applyBorder="1" applyAlignment="1">
      <alignment horizontal="left" wrapText="1" indent="1"/>
    </xf>
    <xf numFmtId="0" fontId="13" fillId="0" borderId="50" xfId="0" applyFont="1" applyFill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4" fontId="2" fillId="0" borderId="51" xfId="0" applyNumberFormat="1" applyFont="1" applyBorder="1" applyAlignment="1">
      <alignment horizontal="right" shrinkToFit="1"/>
    </xf>
    <xf numFmtId="4" fontId="2" fillId="0" borderId="52" xfId="0" applyNumberFormat="1" applyFont="1" applyBorder="1" applyAlignment="1">
      <alignment horizontal="right" shrinkToFit="1"/>
    </xf>
    <xf numFmtId="4" fontId="2" fillId="0" borderId="53" xfId="0" applyNumberFormat="1" applyFont="1" applyBorder="1" applyAlignment="1">
      <alignment horizontal="right" shrinkToFit="1"/>
    </xf>
    <xf numFmtId="4" fontId="2" fillId="0" borderId="54" xfId="0" applyNumberFormat="1" applyFont="1" applyBorder="1" applyAlignment="1">
      <alignment horizontal="right" shrinkToFit="1"/>
    </xf>
    <xf numFmtId="4" fontId="2" fillId="0" borderId="24" xfId="0" applyNumberFormat="1" applyFont="1" applyBorder="1" applyAlignment="1">
      <alignment horizontal="right" shrinkToFit="1"/>
    </xf>
    <xf numFmtId="4" fontId="2" fillId="0" borderId="55" xfId="0" applyNumberFormat="1" applyFont="1" applyBorder="1" applyAlignment="1">
      <alignment horizontal="right" shrinkToFit="1"/>
    </xf>
    <xf numFmtId="4" fontId="6" fillId="0" borderId="56" xfId="0" applyNumberFormat="1" applyFont="1" applyBorder="1" applyAlignment="1">
      <alignment horizontal="right" shrinkToFit="1"/>
    </xf>
    <xf numFmtId="4" fontId="6" fillId="0" borderId="24" xfId="0" applyNumberFormat="1" applyFont="1" applyBorder="1" applyAlignment="1">
      <alignment horizontal="right" shrinkToFit="1"/>
    </xf>
    <xf numFmtId="4" fontId="9" fillId="0" borderId="46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9" fillId="0" borderId="5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1" xfId="33" applyNumberFormat="1" applyFont="1" applyProtection="1">
      <alignment horizontal="left" wrapText="1" indent="2"/>
      <protection/>
    </xf>
    <xf numFmtId="0" fontId="2" fillId="0" borderId="58" xfId="0" applyFont="1" applyBorder="1" applyAlignment="1">
      <alignment horizontal="center" shrinkToFit="1"/>
    </xf>
    <xf numFmtId="4" fontId="2" fillId="0" borderId="59" xfId="0" applyNumberFormat="1" applyFont="1" applyBorder="1" applyAlignment="1">
      <alignment horizontal="right" shrinkToFit="1"/>
    </xf>
    <xf numFmtId="4" fontId="2" fillId="0" borderId="46" xfId="0" applyNumberFormat="1" applyFont="1" applyBorder="1" applyAlignment="1">
      <alignment horizontal="right" shrinkToFit="1"/>
    </xf>
    <xf numFmtId="4" fontId="2" fillId="0" borderId="46" xfId="0" applyNumberFormat="1" applyFont="1" applyBorder="1" applyAlignment="1">
      <alignment horizontal="right" shrinkToFit="1"/>
    </xf>
    <xf numFmtId="0" fontId="3" fillId="0" borderId="35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1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28">
      <selection activeCell="D79" sqref="D79"/>
    </sheetView>
  </sheetViews>
  <sheetFormatPr defaultColWidth="9.140625" defaultRowHeight="15"/>
  <cols>
    <col min="1" max="1" width="51.140625" style="2" customWidth="1"/>
    <col min="2" max="2" width="23.8515625" style="2" customWidth="1"/>
    <col min="3" max="3" width="17.140625" style="2" customWidth="1"/>
    <col min="4" max="4" width="15.8515625" style="2" customWidth="1"/>
    <col min="5" max="5" width="16.421875" style="2" customWidth="1"/>
    <col min="6" max="6" width="11.28125" style="2" customWidth="1"/>
    <col min="7" max="7" width="12.7109375" style="2" customWidth="1"/>
    <col min="8" max="8" width="11.57421875" style="2" customWidth="1"/>
    <col min="9" max="16384" width="9.140625" style="2" customWidth="1"/>
  </cols>
  <sheetData>
    <row r="1" spans="1:5" ht="15">
      <c r="A1" s="117"/>
      <c r="B1" s="117"/>
      <c r="C1" s="117"/>
      <c r="D1" s="117"/>
      <c r="E1" s="108"/>
    </row>
    <row r="2" spans="1:5" ht="15">
      <c r="A2" s="109"/>
      <c r="B2" s="117" t="s">
        <v>140</v>
      </c>
      <c r="C2" s="117"/>
      <c r="D2" s="117"/>
      <c r="E2" s="117"/>
    </row>
    <row r="3" spans="1:5" ht="15">
      <c r="A3" s="109"/>
      <c r="B3" s="107"/>
      <c r="C3" s="117" t="s">
        <v>145</v>
      </c>
      <c r="D3" s="117"/>
      <c r="E3" s="117"/>
    </row>
    <row r="4" spans="1:5" ht="16.5" customHeight="1">
      <c r="A4" s="109"/>
      <c r="B4" s="108"/>
      <c r="C4" s="127" t="s">
        <v>146</v>
      </c>
      <c r="D4" s="127"/>
      <c r="E4" s="127"/>
    </row>
    <row r="5" spans="3:5" ht="15" customHeight="1">
      <c r="C5" s="125" t="s">
        <v>147</v>
      </c>
      <c r="D5" s="125"/>
      <c r="E5" s="125"/>
    </row>
    <row r="6" spans="3:5" ht="6.75" customHeight="1">
      <c r="C6" s="126"/>
      <c r="D6" s="126"/>
      <c r="E6" s="126"/>
    </row>
    <row r="7" spans="1:5" ht="15">
      <c r="A7" s="120" t="s">
        <v>115</v>
      </c>
      <c r="B7" s="120"/>
      <c r="C7" s="120"/>
      <c r="D7" s="120"/>
      <c r="E7" s="120"/>
    </row>
    <row r="8" spans="1:5" ht="15">
      <c r="A8" s="120" t="s">
        <v>148</v>
      </c>
      <c r="B8" s="120"/>
      <c r="C8" s="120"/>
      <c r="D8" s="120"/>
      <c r="E8" s="120"/>
    </row>
    <row r="9" spans="1:6" ht="9" customHeight="1">
      <c r="A9" s="7"/>
      <c r="B9" s="8"/>
      <c r="C9" s="8"/>
      <c r="D9" s="9"/>
      <c r="E9" s="9"/>
      <c r="F9" s="1"/>
    </row>
    <row r="10" spans="1:6" ht="8.25" customHeight="1" thickBot="1">
      <c r="A10" s="128"/>
      <c r="B10" s="129"/>
      <c r="C10" s="10"/>
      <c r="D10" s="20"/>
      <c r="E10" s="20"/>
      <c r="F10" s="1"/>
    </row>
    <row r="11" spans="1:6" ht="15" customHeight="1">
      <c r="A11" s="118" t="s">
        <v>0</v>
      </c>
      <c r="B11" s="121" t="s">
        <v>112</v>
      </c>
      <c r="C11" s="123" t="s">
        <v>2</v>
      </c>
      <c r="D11" s="121" t="s">
        <v>113</v>
      </c>
      <c r="E11" s="130" t="s">
        <v>114</v>
      </c>
      <c r="F11" s="115" t="s">
        <v>138</v>
      </c>
    </row>
    <row r="12" spans="1:6" ht="30" customHeight="1" thickBot="1">
      <c r="A12" s="119"/>
      <c r="B12" s="122"/>
      <c r="C12" s="124"/>
      <c r="D12" s="122"/>
      <c r="E12" s="131"/>
      <c r="F12" s="116"/>
    </row>
    <row r="13" spans="1:6" ht="12" customHeight="1" thickBot="1">
      <c r="A13" s="21">
        <v>1</v>
      </c>
      <c r="B13" s="22">
        <v>2</v>
      </c>
      <c r="C13" s="21">
        <v>3</v>
      </c>
      <c r="D13" s="22">
        <v>4</v>
      </c>
      <c r="E13" s="93">
        <v>5</v>
      </c>
      <c r="F13" s="106">
        <v>6</v>
      </c>
    </row>
    <row r="14" spans="1:8" ht="30" customHeight="1" thickBot="1">
      <c r="A14" s="16" t="s">
        <v>4</v>
      </c>
      <c r="B14" s="17" t="s">
        <v>5</v>
      </c>
      <c r="C14" s="18">
        <f>C16+C61</f>
        <v>1374239.01</v>
      </c>
      <c r="D14" s="18">
        <f>D16+D61</f>
        <v>1293786.81</v>
      </c>
      <c r="E14" s="94">
        <f>C14-D14</f>
        <v>80452.19999999995</v>
      </c>
      <c r="F14" s="105">
        <f>D14/C14*100</f>
        <v>94.14569085766237</v>
      </c>
      <c r="G14" s="15"/>
      <c r="H14" s="15"/>
    </row>
    <row r="15" spans="1:6" ht="21.75" customHeight="1">
      <c r="A15" s="62" t="s">
        <v>7</v>
      </c>
      <c r="B15" s="60"/>
      <c r="C15" s="19"/>
      <c r="D15" s="19"/>
      <c r="E15" s="95"/>
      <c r="F15" s="104"/>
    </row>
    <row r="16" spans="1:7" ht="15">
      <c r="A16" s="63" t="s">
        <v>8</v>
      </c>
      <c r="B16" s="61" t="s">
        <v>9</v>
      </c>
      <c r="C16" s="11">
        <f>C17+C21+C27+C38+C47+C54+C58+C41</f>
        <v>221600</v>
      </c>
      <c r="D16" s="11">
        <f>D17+D21+D27+D38+D47+D54+D58+D41+D35</f>
        <v>203647.80000000002</v>
      </c>
      <c r="E16" s="96">
        <f aca="true" t="shared" si="0" ref="E16:E77">C16-D16</f>
        <v>17952.199999999983</v>
      </c>
      <c r="F16" s="102">
        <f aca="true" t="shared" si="1" ref="F16:F73">D16/C16*100</f>
        <v>91.89882671480146</v>
      </c>
      <c r="G16" s="15"/>
    </row>
    <row r="17" spans="1:6" ht="15">
      <c r="A17" s="63" t="s">
        <v>10</v>
      </c>
      <c r="B17" s="61" t="s">
        <v>11</v>
      </c>
      <c r="C17" s="11">
        <f>C18</f>
        <v>25000</v>
      </c>
      <c r="D17" s="69">
        <f>D18</f>
        <v>24409.06</v>
      </c>
      <c r="E17" s="96">
        <f t="shared" si="0"/>
        <v>590.9399999999987</v>
      </c>
      <c r="F17" s="102">
        <f t="shared" si="1"/>
        <v>97.63624</v>
      </c>
    </row>
    <row r="18" spans="1:6" ht="15">
      <c r="A18" s="64" t="s">
        <v>12</v>
      </c>
      <c r="B18" s="61" t="s">
        <v>13</v>
      </c>
      <c r="C18" s="12">
        <f>C19+C20</f>
        <v>25000</v>
      </c>
      <c r="D18" s="12">
        <f>D19+D20</f>
        <v>24409.06</v>
      </c>
      <c r="E18" s="96">
        <f t="shared" si="0"/>
        <v>590.9399999999987</v>
      </c>
      <c r="F18" s="103">
        <f t="shared" si="1"/>
        <v>97.63624</v>
      </c>
    </row>
    <row r="19" spans="1:6" ht="60.75">
      <c r="A19" s="64" t="s">
        <v>14</v>
      </c>
      <c r="B19" s="61" t="s">
        <v>15</v>
      </c>
      <c r="C19" s="12">
        <v>24900</v>
      </c>
      <c r="D19" s="58">
        <v>24399.06</v>
      </c>
      <c r="E19" s="96">
        <f t="shared" si="0"/>
        <v>500.9399999999987</v>
      </c>
      <c r="F19" s="103">
        <f t="shared" si="1"/>
        <v>97.98819277108434</v>
      </c>
    </row>
    <row r="20" spans="1:6" ht="36.75">
      <c r="A20" s="64" t="s">
        <v>16</v>
      </c>
      <c r="B20" s="61" t="s">
        <v>17</v>
      </c>
      <c r="C20" s="12">
        <v>100</v>
      </c>
      <c r="D20" s="58">
        <v>10</v>
      </c>
      <c r="E20" s="96">
        <f t="shared" si="0"/>
        <v>90</v>
      </c>
      <c r="F20" s="103"/>
    </row>
    <row r="21" spans="1:6" ht="36.75" hidden="1">
      <c r="A21" s="88" t="s">
        <v>18</v>
      </c>
      <c r="B21" s="61" t="s">
        <v>19</v>
      </c>
      <c r="C21" s="11">
        <f>C22</f>
        <v>0</v>
      </c>
      <c r="D21" s="11">
        <f>D22</f>
        <v>0</v>
      </c>
      <c r="E21" s="96">
        <f t="shared" si="0"/>
        <v>0</v>
      </c>
      <c r="F21" s="103" t="e">
        <f t="shared" si="1"/>
        <v>#DIV/0!</v>
      </c>
    </row>
    <row r="22" spans="1:6" ht="24.75" hidden="1">
      <c r="A22" s="64" t="s">
        <v>20</v>
      </c>
      <c r="B22" s="61" t="s">
        <v>21</v>
      </c>
      <c r="C22" s="12">
        <f>C23+C24+C25+C26</f>
        <v>0</v>
      </c>
      <c r="D22" s="12">
        <f>D23+D24+D25+D26</f>
        <v>0</v>
      </c>
      <c r="E22" s="96">
        <f t="shared" si="0"/>
        <v>0</v>
      </c>
      <c r="F22" s="103" t="e">
        <f t="shared" si="1"/>
        <v>#DIV/0!</v>
      </c>
    </row>
    <row r="23" spans="1:6" ht="72.75" hidden="1">
      <c r="A23" s="64" t="s">
        <v>22</v>
      </c>
      <c r="B23" s="61" t="s">
        <v>23</v>
      </c>
      <c r="C23" s="12"/>
      <c r="D23" s="58"/>
      <c r="E23" s="96"/>
      <c r="F23" s="103" t="e">
        <f t="shared" si="1"/>
        <v>#DIV/0!</v>
      </c>
    </row>
    <row r="24" spans="1:6" ht="84.75" hidden="1">
      <c r="A24" s="64" t="s">
        <v>24</v>
      </c>
      <c r="B24" s="61" t="s">
        <v>25</v>
      </c>
      <c r="C24" s="12"/>
      <c r="D24" s="58"/>
      <c r="E24" s="96"/>
      <c r="F24" s="103" t="e">
        <f t="shared" si="1"/>
        <v>#DIV/0!</v>
      </c>
    </row>
    <row r="25" spans="1:6" ht="72.75" hidden="1">
      <c r="A25" s="64" t="s">
        <v>26</v>
      </c>
      <c r="B25" s="61" t="s">
        <v>27</v>
      </c>
      <c r="C25" s="12"/>
      <c r="D25" s="58"/>
      <c r="E25" s="96"/>
      <c r="F25" s="103" t="e">
        <f t="shared" si="1"/>
        <v>#DIV/0!</v>
      </c>
    </row>
    <row r="26" spans="1:6" ht="72.75" hidden="1">
      <c r="A26" s="64" t="s">
        <v>28</v>
      </c>
      <c r="B26" s="61" t="s">
        <v>29</v>
      </c>
      <c r="C26" s="12"/>
      <c r="D26" s="58"/>
      <c r="E26" s="96"/>
      <c r="F26" s="103" t="e">
        <f t="shared" si="1"/>
        <v>#DIV/0!</v>
      </c>
    </row>
    <row r="27" spans="1:6" ht="15">
      <c r="A27" s="91" t="s">
        <v>30</v>
      </c>
      <c r="B27" s="61" t="s">
        <v>31</v>
      </c>
      <c r="C27" s="11">
        <f>C28+C30</f>
        <v>174300</v>
      </c>
      <c r="D27" s="11">
        <f>D28+D30</f>
        <v>163668.74000000002</v>
      </c>
      <c r="E27" s="96">
        <f t="shared" si="0"/>
        <v>10631.25999999998</v>
      </c>
      <c r="F27" s="103">
        <f t="shared" si="1"/>
        <v>93.9005966724039</v>
      </c>
    </row>
    <row r="28" spans="1:6" ht="15">
      <c r="A28" s="88" t="s">
        <v>32</v>
      </c>
      <c r="B28" s="61" t="s">
        <v>33</v>
      </c>
      <c r="C28" s="12">
        <f>C29</f>
        <v>30600</v>
      </c>
      <c r="D28" s="58">
        <f>D29</f>
        <v>27325.45</v>
      </c>
      <c r="E28" s="96">
        <f t="shared" si="0"/>
        <v>3274.5499999999993</v>
      </c>
      <c r="F28" s="103">
        <f t="shared" si="1"/>
        <v>89.29885620915033</v>
      </c>
    </row>
    <row r="29" spans="1:6" ht="36.75">
      <c r="A29" s="64" t="s">
        <v>34</v>
      </c>
      <c r="B29" s="61" t="s">
        <v>35</v>
      </c>
      <c r="C29" s="12">
        <v>30600</v>
      </c>
      <c r="D29" s="58">
        <v>27325.45</v>
      </c>
      <c r="E29" s="96">
        <f t="shared" si="0"/>
        <v>3274.5499999999993</v>
      </c>
      <c r="F29" s="103">
        <f t="shared" si="1"/>
        <v>89.29885620915033</v>
      </c>
    </row>
    <row r="30" spans="1:6" ht="15">
      <c r="A30" s="88" t="s">
        <v>36</v>
      </c>
      <c r="B30" s="61" t="s">
        <v>37</v>
      </c>
      <c r="C30" s="12">
        <f>C31+C33</f>
        <v>143700</v>
      </c>
      <c r="D30" s="58">
        <f>D31+D33</f>
        <v>136343.29</v>
      </c>
      <c r="E30" s="96">
        <f t="shared" si="0"/>
        <v>7356.709999999992</v>
      </c>
      <c r="F30" s="103">
        <f t="shared" si="1"/>
        <v>94.88050800278359</v>
      </c>
    </row>
    <row r="31" spans="1:6" ht="15">
      <c r="A31" s="65" t="s">
        <v>116</v>
      </c>
      <c r="B31" s="59" t="s">
        <v>120</v>
      </c>
      <c r="C31" s="12">
        <f>C32</f>
        <v>102700</v>
      </c>
      <c r="D31" s="58">
        <f>D32</f>
        <v>79054.58</v>
      </c>
      <c r="E31" s="96">
        <f t="shared" si="0"/>
        <v>23645.42</v>
      </c>
      <c r="F31" s="103">
        <f t="shared" si="1"/>
        <v>76.97622200584226</v>
      </c>
    </row>
    <row r="32" spans="1:6" ht="29.25" customHeight="1">
      <c r="A32" s="65" t="s">
        <v>117</v>
      </c>
      <c r="B32" s="59" t="s">
        <v>121</v>
      </c>
      <c r="C32" s="12">
        <v>102700</v>
      </c>
      <c r="D32" s="58">
        <v>79054.58</v>
      </c>
      <c r="E32" s="96">
        <f t="shared" si="0"/>
        <v>23645.42</v>
      </c>
      <c r="F32" s="103">
        <f t="shared" si="1"/>
        <v>76.97622200584226</v>
      </c>
    </row>
    <row r="33" spans="1:6" ht="15">
      <c r="A33" s="65" t="s">
        <v>118</v>
      </c>
      <c r="B33" s="59" t="s">
        <v>122</v>
      </c>
      <c r="C33" s="12">
        <f>C34</f>
        <v>41000</v>
      </c>
      <c r="D33" s="58">
        <f>D34</f>
        <v>57288.71</v>
      </c>
      <c r="E33" s="96">
        <f t="shared" si="0"/>
        <v>-16288.71</v>
      </c>
      <c r="F33" s="103">
        <f t="shared" si="1"/>
        <v>139.72856097560975</v>
      </c>
    </row>
    <row r="34" spans="1:6" ht="36.75">
      <c r="A34" s="65" t="s">
        <v>119</v>
      </c>
      <c r="B34" s="59" t="s">
        <v>123</v>
      </c>
      <c r="C34" s="12">
        <v>41000</v>
      </c>
      <c r="D34" s="58">
        <v>57288.71</v>
      </c>
      <c r="E34" s="96">
        <f t="shared" si="0"/>
        <v>-16288.71</v>
      </c>
      <c r="F34" s="103">
        <f t="shared" si="1"/>
        <v>139.72856097560975</v>
      </c>
    </row>
    <row r="35" spans="1:6" ht="39" hidden="1">
      <c r="A35" s="92" t="s">
        <v>134</v>
      </c>
      <c r="B35" s="66" t="s">
        <v>135</v>
      </c>
      <c r="C35" s="67">
        <v>0</v>
      </c>
      <c r="D35" s="70"/>
      <c r="E35" s="96">
        <f t="shared" si="0"/>
        <v>0</v>
      </c>
      <c r="F35" s="103"/>
    </row>
    <row r="36" spans="1:6" ht="24.75" hidden="1">
      <c r="A36" s="68" t="s">
        <v>130</v>
      </c>
      <c r="B36" s="66" t="s">
        <v>132</v>
      </c>
      <c r="C36" s="67">
        <v>0</v>
      </c>
      <c r="D36" s="70"/>
      <c r="E36" s="96">
        <f t="shared" si="0"/>
        <v>0</v>
      </c>
      <c r="F36" s="103"/>
    </row>
    <row r="37" spans="1:6" ht="36.75" hidden="1">
      <c r="A37" s="68" t="s">
        <v>131</v>
      </c>
      <c r="B37" s="66" t="s">
        <v>133</v>
      </c>
      <c r="C37" s="67">
        <v>0</v>
      </c>
      <c r="D37" s="70"/>
      <c r="E37" s="96">
        <f t="shared" si="0"/>
        <v>0</v>
      </c>
      <c r="F37" s="103"/>
    </row>
    <row r="38" spans="1:6" ht="15">
      <c r="A38" s="88" t="s">
        <v>38</v>
      </c>
      <c r="B38" s="61" t="s">
        <v>39</v>
      </c>
      <c r="C38" s="11">
        <f>C39</f>
        <v>2300</v>
      </c>
      <c r="D38" s="11">
        <f>D39</f>
        <v>7410</v>
      </c>
      <c r="E38" s="96">
        <f t="shared" si="0"/>
        <v>-5110</v>
      </c>
      <c r="F38" s="103">
        <f t="shared" si="1"/>
        <v>322.17391304347825</v>
      </c>
    </row>
    <row r="39" spans="1:6" ht="36.75">
      <c r="A39" s="64" t="s">
        <v>40</v>
      </c>
      <c r="B39" s="61" t="s">
        <v>41</v>
      </c>
      <c r="C39" s="12">
        <f>C40</f>
        <v>2300</v>
      </c>
      <c r="D39" s="58">
        <f>D40</f>
        <v>7410</v>
      </c>
      <c r="E39" s="96">
        <f t="shared" si="0"/>
        <v>-5110</v>
      </c>
      <c r="F39" s="103">
        <f t="shared" si="1"/>
        <v>322.17391304347825</v>
      </c>
    </row>
    <row r="40" spans="1:6" ht="60.75">
      <c r="A40" s="64" t="s">
        <v>42</v>
      </c>
      <c r="B40" s="61" t="s">
        <v>43</v>
      </c>
      <c r="C40" s="12">
        <v>2300</v>
      </c>
      <c r="D40" s="58">
        <v>7410</v>
      </c>
      <c r="E40" s="96">
        <f t="shared" si="0"/>
        <v>-5110</v>
      </c>
      <c r="F40" s="103">
        <f t="shared" si="1"/>
        <v>322.17391304347825</v>
      </c>
    </row>
    <row r="41" spans="1:6" ht="42" customHeight="1">
      <c r="A41" s="88" t="s">
        <v>44</v>
      </c>
      <c r="B41" s="61" t="s">
        <v>45</v>
      </c>
      <c r="C41" s="11">
        <f>C42+C44</f>
        <v>5000</v>
      </c>
      <c r="D41" s="11">
        <f>D42+D44</f>
        <v>4800</v>
      </c>
      <c r="E41" s="96">
        <f t="shared" si="0"/>
        <v>200</v>
      </c>
      <c r="F41" s="103">
        <f t="shared" si="1"/>
        <v>96</v>
      </c>
    </row>
    <row r="42" spans="1:6" ht="72.75">
      <c r="A42" s="64" t="s">
        <v>46</v>
      </c>
      <c r="B42" s="61" t="s">
        <v>47</v>
      </c>
      <c r="C42" s="12">
        <f>C43</f>
        <v>5000</v>
      </c>
      <c r="D42" s="58">
        <f>D43</f>
        <v>4800</v>
      </c>
      <c r="E42" s="96">
        <f t="shared" si="0"/>
        <v>200</v>
      </c>
      <c r="F42" s="103">
        <f t="shared" si="1"/>
        <v>96</v>
      </c>
    </row>
    <row r="43" spans="1:6" ht="60.75">
      <c r="A43" s="64" t="s">
        <v>48</v>
      </c>
      <c r="B43" s="61" t="s">
        <v>49</v>
      </c>
      <c r="C43" s="12">
        <v>5000</v>
      </c>
      <c r="D43" s="58">
        <v>4800</v>
      </c>
      <c r="E43" s="96">
        <f t="shared" si="0"/>
        <v>200</v>
      </c>
      <c r="F43" s="103">
        <f t="shared" si="1"/>
        <v>96</v>
      </c>
    </row>
    <row r="44" spans="1:6" ht="72.75" hidden="1">
      <c r="A44" s="64" t="s">
        <v>50</v>
      </c>
      <c r="B44" s="61" t="s">
        <v>51</v>
      </c>
      <c r="C44" s="12">
        <f>C45</f>
        <v>0</v>
      </c>
      <c r="D44" s="58">
        <f>D45</f>
        <v>0</v>
      </c>
      <c r="E44" s="96">
        <f t="shared" si="0"/>
        <v>0</v>
      </c>
      <c r="F44" s="103" t="e">
        <f t="shared" si="1"/>
        <v>#DIV/0!</v>
      </c>
    </row>
    <row r="45" spans="1:6" ht="72.75" hidden="1">
      <c r="A45" s="64" t="s">
        <v>52</v>
      </c>
      <c r="B45" s="61" t="s">
        <v>53</v>
      </c>
      <c r="C45" s="12">
        <f>C46</f>
        <v>0</v>
      </c>
      <c r="D45" s="58">
        <f>D46</f>
        <v>0</v>
      </c>
      <c r="E45" s="96">
        <f t="shared" si="0"/>
        <v>0</v>
      </c>
      <c r="F45" s="103" t="e">
        <f t="shared" si="1"/>
        <v>#DIV/0!</v>
      </c>
    </row>
    <row r="46" spans="1:6" ht="72.75" hidden="1">
      <c r="A46" s="64" t="s">
        <v>54</v>
      </c>
      <c r="B46" s="61" t="s">
        <v>55</v>
      </c>
      <c r="C46" s="12"/>
      <c r="D46" s="58"/>
      <c r="E46" s="96">
        <f t="shared" si="0"/>
        <v>0</v>
      </c>
      <c r="F46" s="103" t="e">
        <f t="shared" si="1"/>
        <v>#DIV/0!</v>
      </c>
    </row>
    <row r="47" spans="1:6" ht="24.75">
      <c r="A47" s="88" t="s">
        <v>56</v>
      </c>
      <c r="B47" s="61" t="s">
        <v>57</v>
      </c>
      <c r="C47" s="11">
        <f aca="true" t="shared" si="2" ref="C47:E49">C48</f>
        <v>15000</v>
      </c>
      <c r="D47" s="11">
        <f>D48+D51</f>
        <v>3360</v>
      </c>
      <c r="E47" s="11">
        <f t="shared" si="2"/>
        <v>11640</v>
      </c>
      <c r="F47" s="103">
        <f t="shared" si="1"/>
        <v>22.400000000000002</v>
      </c>
    </row>
    <row r="48" spans="1:6" ht="15">
      <c r="A48" s="64" t="s">
        <v>58</v>
      </c>
      <c r="B48" s="61" t="s">
        <v>59</v>
      </c>
      <c r="C48" s="12">
        <f t="shared" si="2"/>
        <v>15000</v>
      </c>
      <c r="D48" s="58">
        <f t="shared" si="2"/>
        <v>3360</v>
      </c>
      <c r="E48" s="96">
        <f t="shared" si="0"/>
        <v>11640</v>
      </c>
      <c r="F48" s="102">
        <f t="shared" si="1"/>
        <v>22.400000000000002</v>
      </c>
    </row>
    <row r="49" spans="1:6" ht="15">
      <c r="A49" s="64" t="s">
        <v>60</v>
      </c>
      <c r="B49" s="61" t="s">
        <v>61</v>
      </c>
      <c r="C49" s="12">
        <f t="shared" si="2"/>
        <v>15000</v>
      </c>
      <c r="D49" s="58">
        <f t="shared" si="2"/>
        <v>3360</v>
      </c>
      <c r="E49" s="96">
        <f t="shared" si="0"/>
        <v>11640</v>
      </c>
      <c r="F49" s="102">
        <f t="shared" si="1"/>
        <v>22.400000000000002</v>
      </c>
    </row>
    <row r="50" spans="1:6" ht="24.75">
      <c r="A50" s="64" t="s">
        <v>62</v>
      </c>
      <c r="B50" s="61" t="s">
        <v>63</v>
      </c>
      <c r="C50" s="12">
        <v>15000</v>
      </c>
      <c r="D50" s="58">
        <v>3360</v>
      </c>
      <c r="E50" s="96">
        <f t="shared" si="0"/>
        <v>11640</v>
      </c>
      <c r="F50" s="102">
        <f t="shared" si="1"/>
        <v>22.400000000000002</v>
      </c>
    </row>
    <row r="51" spans="1:6" ht="15" hidden="1">
      <c r="A51" s="64" t="s">
        <v>125</v>
      </c>
      <c r="B51" s="61" t="s">
        <v>126</v>
      </c>
      <c r="C51" s="12">
        <v>0</v>
      </c>
      <c r="D51" s="58">
        <f>D52</f>
        <v>0</v>
      </c>
      <c r="E51" s="96">
        <f t="shared" si="0"/>
        <v>0</v>
      </c>
      <c r="F51" s="102"/>
    </row>
    <row r="52" spans="1:6" ht="24.75" hidden="1">
      <c r="A52" s="64" t="s">
        <v>127</v>
      </c>
      <c r="B52" s="61" t="s">
        <v>128</v>
      </c>
      <c r="C52" s="12">
        <v>0</v>
      </c>
      <c r="D52" s="58">
        <f>D53</f>
        <v>0</v>
      </c>
      <c r="E52" s="96">
        <f t="shared" si="0"/>
        <v>0</v>
      </c>
      <c r="F52" s="102"/>
    </row>
    <row r="53" spans="1:6" ht="36.75" hidden="1">
      <c r="A53" s="73" t="s">
        <v>129</v>
      </c>
      <c r="B53" s="74" t="s">
        <v>124</v>
      </c>
      <c r="C53" s="75">
        <v>0</v>
      </c>
      <c r="D53" s="76">
        <v>0</v>
      </c>
      <c r="E53" s="97">
        <f t="shared" si="0"/>
        <v>0</v>
      </c>
      <c r="F53" s="102"/>
    </row>
    <row r="54" spans="1:6" ht="24.75" hidden="1">
      <c r="A54" s="84" t="s">
        <v>64</v>
      </c>
      <c r="B54" s="78" t="s">
        <v>65</v>
      </c>
      <c r="C54" s="72">
        <f aca="true" t="shared" si="3" ref="C54:D56">C55</f>
        <v>0</v>
      </c>
      <c r="D54" s="72">
        <f t="shared" si="3"/>
        <v>0</v>
      </c>
      <c r="E54" s="98">
        <f t="shared" si="0"/>
        <v>0</v>
      </c>
      <c r="F54" s="102"/>
    </row>
    <row r="55" spans="1:6" ht="24.75" hidden="1">
      <c r="A55" s="64" t="s">
        <v>66</v>
      </c>
      <c r="B55" s="61" t="s">
        <v>67</v>
      </c>
      <c r="C55" s="12">
        <f t="shared" si="3"/>
        <v>0</v>
      </c>
      <c r="D55" s="12">
        <f t="shared" si="3"/>
        <v>0</v>
      </c>
      <c r="E55" s="96">
        <f t="shared" si="0"/>
        <v>0</v>
      </c>
      <c r="F55" s="102"/>
    </row>
    <row r="56" spans="1:6" ht="36.75" hidden="1">
      <c r="A56" s="64" t="s">
        <v>68</v>
      </c>
      <c r="B56" s="61" t="s">
        <v>69</v>
      </c>
      <c r="C56" s="12">
        <f t="shared" si="3"/>
        <v>0</v>
      </c>
      <c r="D56" s="12">
        <f t="shared" si="3"/>
        <v>0</v>
      </c>
      <c r="E56" s="96">
        <f t="shared" si="0"/>
        <v>0</v>
      </c>
      <c r="F56" s="102"/>
    </row>
    <row r="57" spans="1:6" ht="48.75" hidden="1">
      <c r="A57" s="64" t="s">
        <v>70</v>
      </c>
      <c r="B57" s="61" t="s">
        <v>71</v>
      </c>
      <c r="C57" s="12"/>
      <c r="D57" s="12"/>
      <c r="E57" s="96">
        <f t="shared" si="0"/>
        <v>0</v>
      </c>
      <c r="F57" s="102"/>
    </row>
    <row r="58" spans="1:6" ht="15" hidden="1">
      <c r="A58" s="63" t="s">
        <v>72</v>
      </c>
      <c r="B58" s="61" t="s">
        <v>73</v>
      </c>
      <c r="C58" s="11">
        <f>C59</f>
        <v>0</v>
      </c>
      <c r="D58" s="11">
        <f>D59</f>
        <v>0</v>
      </c>
      <c r="E58" s="96">
        <f t="shared" si="0"/>
        <v>0</v>
      </c>
      <c r="F58" s="102"/>
    </row>
    <row r="59" spans="1:6" ht="15" hidden="1">
      <c r="A59" s="64" t="s">
        <v>74</v>
      </c>
      <c r="B59" s="61" t="s">
        <v>75</v>
      </c>
      <c r="C59" s="12">
        <f>C60</f>
        <v>0</v>
      </c>
      <c r="D59" s="12">
        <f>D60</f>
        <v>0</v>
      </c>
      <c r="E59" s="96">
        <f t="shared" si="0"/>
        <v>0</v>
      </c>
      <c r="F59" s="102"/>
    </row>
    <row r="60" spans="1:6" ht="24.75" hidden="1">
      <c r="A60" s="85" t="s">
        <v>76</v>
      </c>
      <c r="B60" s="79" t="s">
        <v>77</v>
      </c>
      <c r="C60" s="71">
        <v>0</v>
      </c>
      <c r="D60" s="71">
        <v>0</v>
      </c>
      <c r="E60" s="99">
        <f t="shared" si="0"/>
        <v>0</v>
      </c>
      <c r="F60" s="102"/>
    </row>
    <row r="61" spans="1:6" ht="15">
      <c r="A61" s="86" t="s">
        <v>78</v>
      </c>
      <c r="B61" s="80" t="s">
        <v>79</v>
      </c>
      <c r="C61" s="77">
        <f>C62+C77</f>
        <v>1152639.01</v>
      </c>
      <c r="D61" s="77">
        <f>D62+D77</f>
        <v>1090139.01</v>
      </c>
      <c r="E61" s="100">
        <f t="shared" si="0"/>
        <v>62500</v>
      </c>
      <c r="F61" s="102">
        <f t="shared" si="1"/>
        <v>94.57766052877214</v>
      </c>
    </row>
    <row r="62" spans="1:6" ht="42" customHeight="1">
      <c r="A62" s="84" t="s">
        <v>80</v>
      </c>
      <c r="B62" s="78" t="s">
        <v>81</v>
      </c>
      <c r="C62" s="72">
        <f>C63+C66+C69+C74</f>
        <v>1164300</v>
      </c>
      <c r="D62" s="72">
        <f>D63+D66+D69+D74</f>
        <v>1101800</v>
      </c>
      <c r="E62" s="101">
        <f t="shared" si="0"/>
        <v>62500</v>
      </c>
      <c r="F62" s="102">
        <f t="shared" si="1"/>
        <v>94.63196770591772</v>
      </c>
    </row>
    <row r="63" spans="1:6" ht="24.75">
      <c r="A63" s="88" t="s">
        <v>153</v>
      </c>
      <c r="B63" s="87" t="s">
        <v>162</v>
      </c>
      <c r="C63" s="12">
        <f>C64</f>
        <v>523900</v>
      </c>
      <c r="D63" s="12">
        <f>D64</f>
        <v>523900</v>
      </c>
      <c r="E63" s="96">
        <f t="shared" si="0"/>
        <v>0</v>
      </c>
      <c r="F63" s="102">
        <f t="shared" si="1"/>
        <v>100</v>
      </c>
    </row>
    <row r="64" spans="1:6" ht="15">
      <c r="A64" s="64" t="s">
        <v>82</v>
      </c>
      <c r="B64" s="87" t="s">
        <v>152</v>
      </c>
      <c r="C64" s="12">
        <f>C65</f>
        <v>523900</v>
      </c>
      <c r="D64" s="12">
        <f>D65</f>
        <v>523900</v>
      </c>
      <c r="E64" s="96">
        <f t="shared" si="0"/>
        <v>0</v>
      </c>
      <c r="F64" s="102">
        <f t="shared" si="1"/>
        <v>100</v>
      </c>
    </row>
    <row r="65" spans="1:6" ht="24.75">
      <c r="A65" s="64" t="s">
        <v>83</v>
      </c>
      <c r="B65" s="87" t="s">
        <v>149</v>
      </c>
      <c r="C65" s="12">
        <v>523900</v>
      </c>
      <c r="D65" s="12">
        <v>523900</v>
      </c>
      <c r="E65" s="96">
        <f t="shared" si="0"/>
        <v>0</v>
      </c>
      <c r="F65" s="102">
        <f t="shared" si="1"/>
        <v>100</v>
      </c>
    </row>
    <row r="66" spans="1:6" ht="24.75">
      <c r="A66" s="88" t="s">
        <v>156</v>
      </c>
      <c r="B66" s="87" t="s">
        <v>157</v>
      </c>
      <c r="C66" s="12">
        <f>C67</f>
        <v>423800</v>
      </c>
      <c r="D66" s="12">
        <f>D67</f>
        <v>423800</v>
      </c>
      <c r="E66" s="96"/>
      <c r="F66" s="102"/>
    </row>
    <row r="67" spans="1:6" ht="15">
      <c r="A67" s="88" t="s">
        <v>155</v>
      </c>
      <c r="B67" s="87" t="s">
        <v>154</v>
      </c>
      <c r="C67" s="12">
        <f>C68</f>
        <v>423800</v>
      </c>
      <c r="D67" s="12">
        <f>D68</f>
        <v>423800</v>
      </c>
      <c r="E67" s="96">
        <f t="shared" si="0"/>
        <v>0</v>
      </c>
      <c r="F67" s="102">
        <f t="shared" si="1"/>
        <v>100</v>
      </c>
    </row>
    <row r="68" spans="1:6" ht="15">
      <c r="A68" s="88" t="s">
        <v>151</v>
      </c>
      <c r="B68" s="61" t="s">
        <v>150</v>
      </c>
      <c r="C68" s="12">
        <v>423800</v>
      </c>
      <c r="D68" s="12">
        <v>423800</v>
      </c>
      <c r="E68" s="96">
        <f t="shared" si="0"/>
        <v>0</v>
      </c>
      <c r="F68" s="102">
        <f t="shared" si="1"/>
        <v>100</v>
      </c>
    </row>
    <row r="69" spans="1:6" ht="24.75">
      <c r="A69" s="88" t="s">
        <v>158</v>
      </c>
      <c r="B69" s="87" t="s">
        <v>159</v>
      </c>
      <c r="C69" s="67">
        <f>C70+C72</f>
        <v>170600</v>
      </c>
      <c r="D69" s="67">
        <f>D70+D72</f>
        <v>108100</v>
      </c>
      <c r="E69" s="96">
        <f t="shared" si="0"/>
        <v>62500</v>
      </c>
      <c r="F69" s="102">
        <f t="shared" si="1"/>
        <v>63.36459554513482</v>
      </c>
    </row>
    <row r="70" spans="1:6" ht="36.75">
      <c r="A70" s="110" t="s">
        <v>163</v>
      </c>
      <c r="B70" s="87" t="s">
        <v>165</v>
      </c>
      <c r="C70" s="67">
        <f>C71</f>
        <v>108100</v>
      </c>
      <c r="D70" s="67">
        <f>D71</f>
        <v>108100</v>
      </c>
      <c r="E70" s="96">
        <f t="shared" si="0"/>
        <v>0</v>
      </c>
      <c r="F70" s="102">
        <f t="shared" si="1"/>
        <v>100</v>
      </c>
    </row>
    <row r="71" spans="1:6" ht="36.75">
      <c r="A71" s="110" t="s">
        <v>164</v>
      </c>
      <c r="B71" s="87" t="s">
        <v>165</v>
      </c>
      <c r="C71" s="67">
        <v>108100</v>
      </c>
      <c r="D71" s="67">
        <v>108100</v>
      </c>
      <c r="E71" s="96">
        <f t="shared" si="0"/>
        <v>0</v>
      </c>
      <c r="F71" s="102">
        <f t="shared" si="1"/>
        <v>100</v>
      </c>
    </row>
    <row r="72" spans="1:6" ht="36.75">
      <c r="A72" s="110" t="s">
        <v>160</v>
      </c>
      <c r="B72" s="87" t="s">
        <v>162</v>
      </c>
      <c r="C72" s="67">
        <f>C73</f>
        <v>62500</v>
      </c>
      <c r="D72" s="67">
        <f>D73</f>
        <v>0</v>
      </c>
      <c r="E72" s="96">
        <f t="shared" si="0"/>
        <v>62500</v>
      </c>
      <c r="F72" s="102">
        <f t="shared" si="1"/>
        <v>0</v>
      </c>
    </row>
    <row r="73" spans="1:6" ht="36.75">
      <c r="A73" s="110" t="s">
        <v>161</v>
      </c>
      <c r="B73" s="81" t="s">
        <v>162</v>
      </c>
      <c r="C73" s="89">
        <v>62500</v>
      </c>
      <c r="D73" s="89">
        <v>0</v>
      </c>
      <c r="E73" s="99">
        <f t="shared" si="0"/>
        <v>62500</v>
      </c>
      <c r="F73" s="102">
        <f t="shared" si="1"/>
        <v>0</v>
      </c>
    </row>
    <row r="74" spans="1:6" ht="15">
      <c r="A74" s="110" t="s">
        <v>166</v>
      </c>
      <c r="B74" s="81" t="s">
        <v>170</v>
      </c>
      <c r="C74" s="89">
        <f>C75</f>
        <v>46000</v>
      </c>
      <c r="D74" s="89">
        <f>D75</f>
        <v>46000</v>
      </c>
      <c r="E74" s="99">
        <f>C74-D74</f>
        <v>0</v>
      </c>
      <c r="F74" s="102">
        <f aca="true" t="shared" si="4" ref="F74:F79">D74/C74*100</f>
        <v>100</v>
      </c>
    </row>
    <row r="75" spans="1:6" ht="60.75">
      <c r="A75" s="110" t="s">
        <v>167</v>
      </c>
      <c r="B75" s="81" t="s">
        <v>169</v>
      </c>
      <c r="C75" s="89">
        <v>46000</v>
      </c>
      <c r="D75" s="89">
        <v>46000</v>
      </c>
      <c r="E75" s="99">
        <f>C75-D75</f>
        <v>0</v>
      </c>
      <c r="F75" s="102">
        <f t="shared" si="4"/>
        <v>100</v>
      </c>
    </row>
    <row r="76" spans="1:6" ht="60.75">
      <c r="A76" s="110" t="s">
        <v>168</v>
      </c>
      <c r="B76" s="81" t="s">
        <v>171</v>
      </c>
      <c r="C76" s="89">
        <v>46000</v>
      </c>
      <c r="D76" s="89">
        <v>46000</v>
      </c>
      <c r="E76" s="99">
        <f>C76-D76</f>
        <v>0</v>
      </c>
      <c r="F76" s="102">
        <f t="shared" si="4"/>
        <v>100</v>
      </c>
    </row>
    <row r="77" spans="1:6" ht="36.75">
      <c r="A77" s="110" t="s">
        <v>136</v>
      </c>
      <c r="B77" s="82" t="s">
        <v>137</v>
      </c>
      <c r="C77" s="90">
        <f>C78</f>
        <v>-11660.99</v>
      </c>
      <c r="D77" s="90">
        <f>D78</f>
        <v>-11660.99</v>
      </c>
      <c r="E77" s="99">
        <f t="shared" si="0"/>
        <v>0</v>
      </c>
      <c r="F77" s="102">
        <f t="shared" si="4"/>
        <v>100</v>
      </c>
    </row>
    <row r="78" spans="1:6" ht="49.5" thickBot="1">
      <c r="A78" s="110" t="s">
        <v>172</v>
      </c>
      <c r="B78" s="83" t="s">
        <v>174</v>
      </c>
      <c r="C78" s="112">
        <f>C79</f>
        <v>-11660.99</v>
      </c>
      <c r="D78" s="112">
        <f>D79</f>
        <v>-11660.99</v>
      </c>
      <c r="E78" s="99">
        <f>C78-D78</f>
        <v>0</v>
      </c>
      <c r="F78" s="102">
        <f t="shared" si="4"/>
        <v>100</v>
      </c>
    </row>
    <row r="79" spans="1:6" ht="48.75">
      <c r="A79" s="110" t="s">
        <v>173</v>
      </c>
      <c r="B79" s="111" t="s">
        <v>175</v>
      </c>
      <c r="C79" s="113">
        <v>-11660.99</v>
      </c>
      <c r="D79" s="113">
        <v>-11660.99</v>
      </c>
      <c r="E79" s="114">
        <f>C79-D79</f>
        <v>0</v>
      </c>
      <c r="F79" s="102">
        <f t="shared" si="4"/>
        <v>100</v>
      </c>
    </row>
    <row r="80" spans="1:6" ht="20.25" customHeight="1">
      <c r="A80" s="3"/>
      <c r="B80" s="3"/>
      <c r="C80" s="14"/>
      <c r="D80" s="14"/>
      <c r="E80" s="14"/>
      <c r="F80" s="3"/>
    </row>
    <row r="81" ht="15.75" customHeight="1"/>
  </sheetData>
  <sheetProtection/>
  <mergeCells count="15">
    <mergeCell ref="C3:E3"/>
    <mergeCell ref="A7:E7"/>
    <mergeCell ref="A10:B10"/>
    <mergeCell ref="D11:D12"/>
    <mergeCell ref="E11:E12"/>
    <mergeCell ref="F11:F12"/>
    <mergeCell ref="B2:E2"/>
    <mergeCell ref="A1:D1"/>
    <mergeCell ref="A11:A12"/>
    <mergeCell ref="A8:E8"/>
    <mergeCell ref="B11:B12"/>
    <mergeCell ref="C11:C12"/>
    <mergeCell ref="C5:E5"/>
    <mergeCell ref="C6:E6"/>
    <mergeCell ref="C4:E4"/>
  </mergeCells>
  <printOptions/>
  <pageMargins left="0.7086614173228347" right="0.2755905511811024" top="0.3937007874015748" bottom="0.2362204724409449" header="0.31496062992125984" footer="0.31496062992125984"/>
  <pageSetup fitToHeight="2" fitToWidth="1" horizontalDpi="180" verticalDpi="180" orientation="portrait" paperSize="9" scale="66" r:id="rId1"/>
  <rowBreaks count="1" manualBreakCount="1">
    <brk id="41" max="5" man="1"/>
  </rowBreaks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7.7109375" style="2" customWidth="1"/>
    <col min="2" max="2" width="10.57421875" style="2" customWidth="1"/>
    <col min="3" max="3" width="28.140625" style="2" customWidth="1"/>
    <col min="4" max="4" width="16.00390625" style="2" customWidth="1"/>
    <col min="5" max="5" width="13.421875" style="2" customWidth="1"/>
    <col min="6" max="6" width="14.140625" style="2" customWidth="1"/>
    <col min="7" max="16384" width="9.140625" style="2" customWidth="1"/>
  </cols>
  <sheetData>
    <row r="1" spans="1:6" ht="15" customHeight="1">
      <c r="A1" s="5"/>
      <c r="B1" s="6"/>
      <c r="C1" s="6"/>
      <c r="D1" s="4"/>
      <c r="E1" s="4"/>
      <c r="F1" s="3"/>
    </row>
    <row r="2" spans="1:6" ht="13.5" customHeight="1">
      <c r="A2" s="53"/>
      <c r="B2" s="117" t="s">
        <v>139</v>
      </c>
      <c r="C2" s="117"/>
      <c r="D2" s="117"/>
      <c r="E2" s="117"/>
      <c r="F2" s="117"/>
    </row>
    <row r="3" spans="1:6" ht="14.25" customHeight="1">
      <c r="A3" s="117" t="s">
        <v>144</v>
      </c>
      <c r="B3" s="117"/>
      <c r="C3" s="117"/>
      <c r="D3" s="117"/>
      <c r="E3" s="117"/>
      <c r="F3" s="117"/>
    </row>
    <row r="4" spans="1:6" ht="14.25" customHeight="1">
      <c r="A4" s="107"/>
      <c r="B4" s="107"/>
      <c r="C4" s="107"/>
      <c r="D4" s="134" t="s">
        <v>142</v>
      </c>
      <c r="E4" s="134"/>
      <c r="F4" s="134"/>
    </row>
    <row r="5" spans="1:6" ht="14.25" customHeight="1">
      <c r="A5" s="107"/>
      <c r="B5" s="107"/>
      <c r="C5" s="107"/>
      <c r="D5" s="117" t="s">
        <v>143</v>
      </c>
      <c r="E5" s="117"/>
      <c r="F5" s="117"/>
    </row>
    <row r="6" spans="1:6" ht="16.5" customHeight="1">
      <c r="A6" s="132" t="s">
        <v>115</v>
      </c>
      <c r="B6" s="132"/>
      <c r="C6" s="132"/>
      <c r="D6" s="132"/>
      <c r="E6" s="132"/>
      <c r="F6" s="3"/>
    </row>
    <row r="7" spans="1:6" ht="9.75" customHeight="1">
      <c r="A7"/>
      <c r="B7" s="52"/>
      <c r="C7"/>
      <c r="D7"/>
      <c r="E7"/>
      <c r="F7" s="3"/>
    </row>
    <row r="8" spans="1:6" ht="23.25" customHeight="1">
      <c r="A8" s="133" t="s">
        <v>141</v>
      </c>
      <c r="B8" s="133"/>
      <c r="C8" s="133"/>
      <c r="D8" s="133"/>
      <c r="E8" s="133"/>
      <c r="F8" s="133"/>
    </row>
    <row r="9" spans="1:6" ht="9.75" customHeight="1" thickBot="1">
      <c r="A9" s="5"/>
      <c r="B9" s="6"/>
      <c r="C9" s="6"/>
      <c r="D9" s="4"/>
      <c r="E9" s="4"/>
      <c r="F9" s="3"/>
    </row>
    <row r="10" spans="1:6" ht="60.75" customHeight="1" thickBot="1">
      <c r="A10" s="51" t="s">
        <v>0</v>
      </c>
      <c r="B10" s="51" t="s">
        <v>1</v>
      </c>
      <c r="C10" s="49" t="s">
        <v>84</v>
      </c>
      <c r="D10" s="49" t="s">
        <v>2</v>
      </c>
      <c r="E10" s="50" t="s">
        <v>3</v>
      </c>
      <c r="F10" s="49" t="s">
        <v>114</v>
      </c>
    </row>
    <row r="11" spans="1:6" ht="12.75" customHeight="1" thickBot="1">
      <c r="A11" s="27">
        <v>1</v>
      </c>
      <c r="B11" s="27">
        <v>2</v>
      </c>
      <c r="C11" s="26">
        <v>3</v>
      </c>
      <c r="D11" s="26">
        <v>4</v>
      </c>
      <c r="E11" s="25">
        <v>5</v>
      </c>
      <c r="F11" s="31"/>
    </row>
    <row r="12" spans="1:6" ht="24.75" customHeight="1">
      <c r="A12" s="28" t="s">
        <v>85</v>
      </c>
      <c r="B12" s="37" t="s">
        <v>86</v>
      </c>
      <c r="C12" s="41" t="s">
        <v>5</v>
      </c>
      <c r="D12" s="35">
        <f>D17</f>
        <v>154311.40999999992</v>
      </c>
      <c r="E12" s="35">
        <f>E17</f>
        <v>-116721.98999999999</v>
      </c>
      <c r="F12" s="44">
        <f>D12-E12</f>
        <v>271033.3999999999</v>
      </c>
    </row>
    <row r="13" spans="1:6" ht="12.75" customHeight="1">
      <c r="A13" s="29" t="s">
        <v>87</v>
      </c>
      <c r="B13" s="38"/>
      <c r="C13" s="42"/>
      <c r="D13" s="23"/>
      <c r="E13" s="32"/>
      <c r="F13" s="45"/>
    </row>
    <row r="14" spans="1:6" ht="16.5" customHeight="1">
      <c r="A14" s="28" t="s">
        <v>88</v>
      </c>
      <c r="B14" s="37" t="s">
        <v>89</v>
      </c>
      <c r="C14" s="41" t="s">
        <v>5</v>
      </c>
      <c r="D14" s="35" t="s">
        <v>6</v>
      </c>
      <c r="E14" s="33" t="s">
        <v>6</v>
      </c>
      <c r="F14" s="46" t="s">
        <v>6</v>
      </c>
    </row>
    <row r="15" spans="1:6" ht="12.75" customHeight="1">
      <c r="A15" s="29" t="s">
        <v>90</v>
      </c>
      <c r="B15" s="38"/>
      <c r="C15" s="42"/>
      <c r="D15" s="23"/>
      <c r="E15" s="32"/>
      <c r="F15" s="44"/>
    </row>
    <row r="16" spans="1:6" ht="12.75" customHeight="1">
      <c r="A16" s="28"/>
      <c r="B16" s="39"/>
      <c r="C16" s="41"/>
      <c r="D16" s="24"/>
      <c r="E16" s="34"/>
      <c r="F16" s="44"/>
    </row>
    <row r="17" spans="1:6" ht="24">
      <c r="A17" s="30" t="s">
        <v>91</v>
      </c>
      <c r="B17" s="37" t="s">
        <v>92</v>
      </c>
      <c r="C17" s="41" t="s">
        <v>93</v>
      </c>
      <c r="D17" s="35">
        <f>D18+D22</f>
        <v>154311.40999999992</v>
      </c>
      <c r="E17" s="35">
        <f>E18+E22</f>
        <v>-116721.98999999999</v>
      </c>
      <c r="F17" s="47">
        <f aca="true" t="shared" si="0" ref="F17:F24">D17-E17</f>
        <v>271033.3999999999</v>
      </c>
    </row>
    <row r="18" spans="1:6" ht="15">
      <c r="A18" s="30" t="s">
        <v>94</v>
      </c>
      <c r="B18" s="37" t="s">
        <v>95</v>
      </c>
      <c r="C18" s="41" t="s">
        <v>96</v>
      </c>
      <c r="D18" s="35">
        <f aca="true" t="shared" si="1" ref="D18:E20">D19</f>
        <v>-1374239.01</v>
      </c>
      <c r="E18" s="33">
        <f t="shared" si="1"/>
        <v>-1293786.81</v>
      </c>
      <c r="F18" s="47">
        <f t="shared" si="0"/>
        <v>-80452.19999999995</v>
      </c>
    </row>
    <row r="19" spans="1:6" ht="24">
      <c r="A19" s="30" t="s">
        <v>97</v>
      </c>
      <c r="B19" s="37" t="s">
        <v>95</v>
      </c>
      <c r="C19" s="41" t="s">
        <v>98</v>
      </c>
      <c r="D19" s="35">
        <f t="shared" si="1"/>
        <v>-1374239.01</v>
      </c>
      <c r="E19" s="35">
        <f t="shared" si="1"/>
        <v>-1293786.81</v>
      </c>
      <c r="F19" s="44">
        <f t="shared" si="0"/>
        <v>-80452.19999999995</v>
      </c>
    </row>
    <row r="20" spans="1:6" ht="24">
      <c r="A20" s="30" t="s">
        <v>99</v>
      </c>
      <c r="B20" s="37" t="s">
        <v>95</v>
      </c>
      <c r="C20" s="41" t="s">
        <v>100</v>
      </c>
      <c r="D20" s="35">
        <f t="shared" si="1"/>
        <v>-1374239.01</v>
      </c>
      <c r="E20" s="35">
        <f t="shared" si="1"/>
        <v>-1293786.81</v>
      </c>
      <c r="F20" s="47">
        <f t="shared" si="0"/>
        <v>-80452.19999999995</v>
      </c>
    </row>
    <row r="21" spans="1:6" ht="24">
      <c r="A21" s="30" t="s">
        <v>101</v>
      </c>
      <c r="B21" s="37" t="s">
        <v>95</v>
      </c>
      <c r="C21" s="41" t="s">
        <v>102</v>
      </c>
      <c r="D21" s="35">
        <v>-1374239.01</v>
      </c>
      <c r="E21" s="35">
        <v>-1293786.81</v>
      </c>
      <c r="F21" s="44">
        <f t="shared" si="0"/>
        <v>-80452.19999999995</v>
      </c>
    </row>
    <row r="22" spans="1:6" ht="24">
      <c r="A22" s="30" t="s">
        <v>103</v>
      </c>
      <c r="B22" s="37" t="s">
        <v>104</v>
      </c>
      <c r="C22" s="41" t="s">
        <v>105</v>
      </c>
      <c r="D22" s="35">
        <f aca="true" t="shared" si="2" ref="D22:E24">D23</f>
        <v>1528550.42</v>
      </c>
      <c r="E22" s="33">
        <f t="shared" si="2"/>
        <v>1177064.82</v>
      </c>
      <c r="F22" s="47">
        <f>D22-E22</f>
        <v>351485.59999999986</v>
      </c>
    </row>
    <row r="23" spans="1:6" ht="24">
      <c r="A23" s="30" t="s">
        <v>106</v>
      </c>
      <c r="B23" s="37" t="s">
        <v>104</v>
      </c>
      <c r="C23" s="41" t="s">
        <v>107</v>
      </c>
      <c r="D23" s="35">
        <f t="shared" si="2"/>
        <v>1528550.42</v>
      </c>
      <c r="E23" s="33">
        <f t="shared" si="2"/>
        <v>1177064.82</v>
      </c>
      <c r="F23" s="44">
        <f t="shared" si="0"/>
        <v>351485.59999999986</v>
      </c>
    </row>
    <row r="24" spans="1:6" ht="24">
      <c r="A24" s="30" t="s">
        <v>108</v>
      </c>
      <c r="B24" s="37" t="s">
        <v>104</v>
      </c>
      <c r="C24" s="41" t="s">
        <v>109</v>
      </c>
      <c r="D24" s="35">
        <f>D25</f>
        <v>1528550.42</v>
      </c>
      <c r="E24" s="33">
        <f t="shared" si="2"/>
        <v>1177064.82</v>
      </c>
      <c r="F24" s="47">
        <f t="shared" si="0"/>
        <v>351485.59999999986</v>
      </c>
    </row>
    <row r="25" spans="1:6" ht="24.75" thickBot="1">
      <c r="A25" s="30" t="s">
        <v>110</v>
      </c>
      <c r="B25" s="40" t="s">
        <v>104</v>
      </c>
      <c r="C25" s="43" t="s">
        <v>111</v>
      </c>
      <c r="D25" s="36">
        <v>1528550.42</v>
      </c>
      <c r="E25" s="36">
        <v>1177064.82</v>
      </c>
      <c r="F25" s="48">
        <f>D25-E25</f>
        <v>351485.59999999986</v>
      </c>
    </row>
    <row r="26" spans="1:6" ht="15">
      <c r="A26" s="55"/>
      <c r="B26" s="56"/>
      <c r="C26" s="56"/>
      <c r="D26" s="13"/>
      <c r="E26" s="13"/>
      <c r="F26" s="57"/>
    </row>
    <row r="27" spans="1:6" ht="15">
      <c r="A27" s="55"/>
      <c r="B27" s="56"/>
      <c r="C27" s="56"/>
      <c r="D27" s="13"/>
      <c r="E27" s="13"/>
      <c r="F27" s="57"/>
    </row>
    <row r="28" spans="1:6" ht="12" customHeight="1">
      <c r="A28" s="3"/>
      <c r="B28" s="5"/>
      <c r="C28" s="4"/>
      <c r="D28" s="3"/>
      <c r="E28" s="4"/>
      <c r="F28" s="3"/>
    </row>
    <row r="29" spans="1:5" ht="24" customHeight="1">
      <c r="A29" s="54"/>
      <c r="B29" s="54"/>
      <c r="C29" s="54"/>
      <c r="D29" s="54"/>
      <c r="E29" s="54"/>
    </row>
    <row r="30" ht="8.25" customHeight="1"/>
    <row r="32" spans="1:4" ht="20.25" customHeight="1">
      <c r="A32" s="54"/>
      <c r="B32" s="54"/>
      <c r="C32" s="54"/>
      <c r="D32" s="54"/>
    </row>
  </sheetData>
  <sheetProtection/>
  <mergeCells count="6">
    <mergeCell ref="A6:E6"/>
    <mergeCell ref="B2:F2"/>
    <mergeCell ref="A3:F3"/>
    <mergeCell ref="A8:F8"/>
    <mergeCell ref="D4:F4"/>
    <mergeCell ref="D5:F5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2015-04-14T08:30:11Z</cp:lastPrinted>
  <dcterms:created xsi:type="dcterms:W3CDTF">2006-09-28T05:33:49Z</dcterms:created>
  <dcterms:modified xsi:type="dcterms:W3CDTF">2020-12-01T06:17:39Z</dcterms:modified>
  <cp:category/>
  <cp:version/>
  <cp:contentType/>
  <cp:contentStatus/>
</cp:coreProperties>
</file>